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4700"/>
  </bookViews>
  <sheets>
    <sheet name="O.02 " sheetId="1" r:id="rId1"/>
  </sheets>
  <definedNames>
    <definedName name="_xlnm.Print_Titles" localSheetId="0">'O.02 '!$8:$9</definedName>
  </definedNames>
  <calcPr calcId="145621"/>
</workbook>
</file>

<file path=xl/calcChain.xml><?xml version="1.0" encoding="utf-8"?>
<calcChain xmlns="http://schemas.openxmlformats.org/spreadsheetml/2006/main">
  <c r="K52" i="1" l="1"/>
  <c r="H52" i="1"/>
  <c r="K50" i="1"/>
  <c r="K48" i="1"/>
  <c r="K46" i="1"/>
  <c r="K44" i="1"/>
  <c r="K42" i="1"/>
  <c r="K40" i="1"/>
  <c r="K38" i="1"/>
  <c r="K36" i="1"/>
  <c r="K34" i="1"/>
  <c r="K32" i="1"/>
  <c r="K30" i="1"/>
  <c r="K28" i="1"/>
  <c r="K26" i="1"/>
  <c r="K24" i="1"/>
  <c r="K22" i="1"/>
  <c r="K20" i="1"/>
  <c r="K18" i="1"/>
  <c r="K16" i="1"/>
  <c r="K14" i="1"/>
  <c r="K12" i="1"/>
  <c r="K10" i="1"/>
</calcChain>
</file>

<file path=xl/sharedStrings.xml><?xml version="1.0" encoding="utf-8"?>
<sst xmlns="http://schemas.openxmlformats.org/spreadsheetml/2006/main" count="86" uniqueCount="50">
  <si>
    <t>PERSOANA JURIDICA ACHIZITOARE (INVESTITOR)</t>
  </si>
  <si>
    <t/>
  </si>
  <si>
    <t xml:space="preserve"> Executant TEST       SC TEST SRL                                       </t>
  </si>
  <si>
    <t xml:space="preserve">  Obiectiv 128        Canalizare Chilieni si Coseni                     </t>
  </si>
  <si>
    <t xml:space="preserve">    Obiect 02         Canalizare Coseni                                 </t>
  </si>
  <si>
    <t>Formularul C6</t>
  </si>
  <si>
    <t>LISTA CUPRINZAND CONSUMURILE DE RESURSE MATERIALE</t>
  </si>
  <si>
    <t>[ ron ]</t>
  </si>
  <si>
    <t>Nr.</t>
  </si>
  <si>
    <t>Cod</t>
  </si>
  <si>
    <t>U/M</t>
  </si>
  <si>
    <t>Consumurile</t>
  </si>
  <si>
    <t>Pretul unitar</t>
  </si>
  <si>
    <t>Valoarea</t>
  </si>
  <si>
    <t>Furnizorul</t>
  </si>
  <si>
    <t>Greutatea</t>
  </si>
  <si>
    <t>Crt.</t>
  </si>
  <si>
    <t>Denumire resursa mat.</t>
  </si>
  <si>
    <t>cf. oferta</t>
  </si>
  <si>
    <t>(exclusiv TVA)</t>
  </si>
  <si>
    <t>(tone)</t>
  </si>
  <si>
    <t xml:space="preserve">M CUB     </t>
  </si>
  <si>
    <t xml:space="preserve">                              </t>
  </si>
  <si>
    <t xml:space="preserve">BALAST SORTAT NESPALAT DE RIU    0-30  MM                   </t>
  </si>
  <si>
    <t xml:space="preserve">NISIP SORTAT NESPALAT DE RIU SI LACURI  0,0-7,0  MM         </t>
  </si>
  <si>
    <t xml:space="preserve">PIATRA SPARTA PT DRUMURI R.MAGMATICE      8-15      MM.     </t>
  </si>
  <si>
    <t xml:space="preserve">DULAP FAG LUNG   TIVIT  CLS C GR=50MM LUNG=2,50M S 8689     </t>
  </si>
  <si>
    <t xml:space="preserve">M         </t>
  </si>
  <si>
    <t xml:space="preserve">TEAVA PVC-KG DN 200 MM                                      </t>
  </si>
  <si>
    <t xml:space="preserve">FIR TRASOR                                                  </t>
  </si>
  <si>
    <t xml:space="preserve">KG        </t>
  </si>
  <si>
    <t xml:space="preserve">CUIE CU CAP CONIC      TIP A1  4   X100  OL34    S 2111     </t>
  </si>
  <si>
    <t xml:space="preserve">BUCATA    </t>
  </si>
  <si>
    <t xml:space="preserve">DISC ARMAT CU SEGM.DIAMANT CREST.LARG.D=400MM 1A 1-R 55     </t>
  </si>
  <si>
    <t xml:space="preserve">MASTIC                                                      </t>
  </si>
  <si>
    <t xml:space="preserve">APA INDUSTRIALA PT.LUCR.DRUMURI-TERASAMENTE IN CISTERNE     </t>
  </si>
  <si>
    <t xml:space="preserve">APA INDUSTRIALA PENTRU MORTARE SI BETOANE DELA RETEA        </t>
  </si>
  <si>
    <t xml:space="preserve">TEAVA PVC-KG CU MUFA SI GARNIT SN4 D=250X6.1 L=6M           </t>
  </si>
  <si>
    <t xml:space="preserve">TEAVA PVC-KG SN 8 DN 160 MM                                 </t>
  </si>
  <si>
    <t xml:space="preserve">COT PVC TIP U LA 45 GRADE  DN 160     NII 2167              </t>
  </si>
  <si>
    <t xml:space="preserve">TEU PVC PT.IMBIN.PRIN LIP.PN 10 DN 160    STAS 7174         </t>
  </si>
  <si>
    <t xml:space="preserve">TEAVA POLIETILENA INALTA DENSITATE,PE80,PN16,D.125MM        </t>
  </si>
  <si>
    <t xml:space="preserve">SPRAIT MET.TELESCOP.0,8MM(8TF)PT.SPRIJ.LUNG.0,60-1,50M      </t>
  </si>
  <si>
    <t xml:space="preserve">CLORAMINA B                                                 </t>
  </si>
  <si>
    <t xml:space="preserve">SOLUTIE UNGUENTA                                            </t>
  </si>
  <si>
    <t xml:space="preserve">BANDA DE MARCAJ                                             </t>
  </si>
  <si>
    <t xml:space="preserve">%         </t>
  </si>
  <si>
    <t xml:space="preserve">MATERIAL MARUNT                                             </t>
  </si>
  <si>
    <t>Total M: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</si>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</sst>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sz val="11"/>
      <color theme="1"/>
      <name val="Times New Roman"/>
      <family val="1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2" fillId="0" borderId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 applyAlignment="1">
      <alignment horizontal="right"/>
    </xf>
    <xf numFmtId="4" fontId="2" fillId="0" borderId="0" xfId="2" applyAlignment="1">
      <alignment horizontal="right"/>
    </xf>
    <xf numFmtId="165" fontId="2" fillId="0" borderId="0" xfId="4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/>
    <xf numFmtId="164" fontId="2" fillId="0" borderId="0" xfId="3" applyFont="1"/>
    <xf numFmtId="164" fontId="2" fillId="0" borderId="0" xfId="1" applyFont="1" applyAlignment="1">
      <alignment horizontal="right"/>
    </xf>
    <xf numFmtId="4" fontId="2" fillId="0" borderId="0" xfId="2" applyFont="1" applyAlignment="1">
      <alignment horizontal="right"/>
    </xf>
    <xf numFmtId="0" fontId="7" fillId="0" borderId="0" xfId="0" applyFont="1" applyAlignment="1">
      <alignment horizontal="left"/>
    </xf>
    <xf numFmtId="165" fontId="2" fillId="0" borderId="0" xfId="4" applyFont="1" applyAlignment="1">
      <alignment horizontal="right"/>
    </xf>
    <xf numFmtId="49" fontId="7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1" xfId="0" applyFont="1" applyBorder="1"/>
    <xf numFmtId="164" fontId="2" fillId="0" borderId="1" xfId="3" applyFont="1" applyBorder="1"/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165" fontId="2" fillId="0" borderId="1" xfId="4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 applyAlignment="1">
      <alignment horizontal="right"/>
    </xf>
    <xf numFmtId="4" fontId="2" fillId="0" borderId="1" xfId="2" applyBorder="1" applyAlignment="1">
      <alignment horizontal="right"/>
    </xf>
    <xf numFmtId="0" fontId="3" fillId="0" borderId="1" xfId="0" applyFont="1" applyBorder="1" applyAlignment="1">
      <alignment horizontal="left"/>
    </xf>
    <xf numFmtId="165" fontId="2" fillId="0" borderId="1" xfId="4" applyBorder="1" applyAlignment="1">
      <alignment horizontal="right"/>
    </xf>
    <xf numFmtId="164" fontId="9" fillId="0" borderId="1" xfId="1" applyFont="1" applyBorder="1" applyAlignment="1">
      <alignment horizontal="right"/>
    </xf>
    <xf numFmtId="49" fontId="10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5">
    <cellStyle name="Cantitate" xfId="3"/>
    <cellStyle name="Greutate" xfId="4"/>
    <cellStyle name="Normal" xfId="0" builtinId="0"/>
    <cellStyle name="PretUnitar" xfId="1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topLeftCell="A25" workbookViewId="0">
      <selection activeCell="F10" sqref="F10:H51"/>
    </sheetView>
  </sheetViews>
  <sheetFormatPr defaultRowHeight="15" x14ac:dyDescent="0.25"/>
  <cols>
    <col min="1" max="1" width="6.7109375" style="3" customWidth="1"/>
    <col min="2" max="2" width="10.7109375" style="4" customWidth="1"/>
    <col min="3" max="3" width="10.7109375" style="1" customWidth="1"/>
    <col min="4" max="4" width="15.7109375" style="5" customWidth="1"/>
    <col min="5" max="6" width="14.7109375" style="6" customWidth="1"/>
    <col min="7" max="8" width="14.7109375" style="7" customWidth="1"/>
    <col min="9" max="9" width="5.7109375" style="2" customWidth="1"/>
    <col min="10" max="10" width="14.7109375" style="7" customWidth="1"/>
    <col min="11" max="11" width="10.7109375" style="8" customWidth="1"/>
    <col min="12" max="14" width="0" hidden="1" customWidth="1"/>
  </cols>
  <sheetData>
    <row r="1" spans="1:11" x14ac:dyDescent="0.25">
      <c r="A1" s="3" t="s">
        <v>0</v>
      </c>
    </row>
    <row r="2" spans="1:11" x14ac:dyDescent="0.25">
      <c r="A2" s="3" t="s">
        <v>1</v>
      </c>
    </row>
    <row r="3" spans="1:11" x14ac:dyDescent="0.25">
      <c r="A3" s="3" t="s">
        <v>2</v>
      </c>
    </row>
    <row r="4" spans="1:11" x14ac:dyDescent="0.25">
      <c r="A4" s="3" t="s">
        <v>3</v>
      </c>
    </row>
    <row r="5" spans="1:11" x14ac:dyDescent="0.25">
      <c r="A5" s="3" t="s">
        <v>4</v>
      </c>
    </row>
    <row r="6" spans="1:11" ht="24.75" x14ac:dyDescent="0.45">
      <c r="A6" s="9"/>
      <c r="B6" s="10"/>
      <c r="I6" s="11" t="s">
        <v>5</v>
      </c>
    </row>
    <row r="7" spans="1:11" ht="22.5" thickBot="1" x14ac:dyDescent="0.45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8" t="s">
        <v>7</v>
      </c>
    </row>
    <row r="8" spans="1:11" x14ac:dyDescent="0.25">
      <c r="A8" s="20" t="s">
        <v>8</v>
      </c>
      <c r="B8" s="21" t="s">
        <v>9</v>
      </c>
      <c r="C8" s="22" t="s">
        <v>10</v>
      </c>
      <c r="D8" s="23" t="s">
        <v>11</v>
      </c>
      <c r="E8" s="24"/>
      <c r="F8" s="24" t="s">
        <v>12</v>
      </c>
      <c r="G8" s="25"/>
      <c r="H8" s="25" t="s">
        <v>13</v>
      </c>
      <c r="I8" s="26"/>
      <c r="J8" s="25" t="s">
        <v>14</v>
      </c>
      <c r="K8" s="27" t="s">
        <v>15</v>
      </c>
    </row>
    <row r="9" spans="1:11" ht="15.75" thickBot="1" x14ac:dyDescent="0.3">
      <c r="A9" s="12" t="s">
        <v>16</v>
      </c>
      <c r="B9" s="13" t="s">
        <v>17</v>
      </c>
      <c r="C9" s="14"/>
      <c r="D9" s="15" t="s">
        <v>18</v>
      </c>
      <c r="E9" s="16"/>
      <c r="F9" s="16"/>
      <c r="G9" s="17"/>
      <c r="H9" s="17" t="s">
        <v>19</v>
      </c>
      <c r="I9" s="18"/>
      <c r="J9" s="17"/>
      <c r="K9" s="19" t="s">
        <v>20</v>
      </c>
    </row>
    <row r="10" spans="1:11" x14ac:dyDescent="0.25">
      <c r="A10" s="28">
        <v>1</v>
      </c>
      <c r="B10" s="29">
        <v>2200408</v>
      </c>
      <c r="C10" s="30" t="s">
        <v>21</v>
      </c>
      <c r="D10" s="31">
        <v>2313.4865</v>
      </c>
      <c r="E10" s="32"/>
      <c r="F10" s="32"/>
      <c r="G10" s="33"/>
      <c r="H10" s="33"/>
      <c r="I10" s="34" t="s">
        <v>22</v>
      </c>
      <c r="J10" s="33"/>
      <c r="K10" s="35">
        <f>1700*$D$10/ 1000</f>
        <v>3932.9270499999998</v>
      </c>
    </row>
    <row r="11" spans="1:11" x14ac:dyDescent="0.25">
      <c r="B11" s="4" t="s">
        <v>23</v>
      </c>
    </row>
    <row r="12" spans="1:11" x14ac:dyDescent="0.25">
      <c r="A12" s="3">
        <v>2</v>
      </c>
      <c r="B12" s="4">
        <v>2200525</v>
      </c>
      <c r="C12" s="1" t="s">
        <v>21</v>
      </c>
      <c r="D12" s="5">
        <v>891.79499999999996</v>
      </c>
      <c r="I12" s="2" t="s">
        <v>22</v>
      </c>
      <c r="K12" s="8">
        <f>1350*$D$12/ 1000</f>
        <v>1203.9232500000001</v>
      </c>
    </row>
    <row r="13" spans="1:11" x14ac:dyDescent="0.25">
      <c r="B13" s="4" t="s">
        <v>24</v>
      </c>
    </row>
    <row r="14" spans="1:11" x14ac:dyDescent="0.25">
      <c r="A14" s="3">
        <v>3</v>
      </c>
      <c r="B14" s="4">
        <v>2201634</v>
      </c>
      <c r="C14" s="1" t="s">
        <v>21</v>
      </c>
      <c r="D14" s="5">
        <v>1241.3499999999999</v>
      </c>
      <c r="I14" s="2" t="s">
        <v>22</v>
      </c>
      <c r="K14" s="8">
        <f>1500*$D$14/ 1000</f>
        <v>1862.0249999999999</v>
      </c>
    </row>
    <row r="15" spans="1:11" x14ac:dyDescent="0.25">
      <c r="B15" s="4" t="s">
        <v>25</v>
      </c>
    </row>
    <row r="16" spans="1:11" x14ac:dyDescent="0.25">
      <c r="A16" s="3">
        <v>4</v>
      </c>
      <c r="B16" s="4">
        <v>2917685</v>
      </c>
      <c r="C16" s="1" t="s">
        <v>21</v>
      </c>
      <c r="D16" s="5">
        <v>13.521762000000001</v>
      </c>
      <c r="I16" s="2" t="s">
        <v>22</v>
      </c>
      <c r="K16" s="8">
        <f>800*$D$16/ 1000</f>
        <v>10.817409600000001</v>
      </c>
    </row>
    <row r="17" spans="1:11" x14ac:dyDescent="0.25">
      <c r="B17" s="4" t="s">
        <v>26</v>
      </c>
    </row>
    <row r="18" spans="1:11" x14ac:dyDescent="0.25">
      <c r="A18" s="3">
        <v>5</v>
      </c>
      <c r="B18" s="4">
        <v>3270508</v>
      </c>
      <c r="C18" s="1" t="s">
        <v>27</v>
      </c>
      <c r="D18" s="5">
        <v>55.16</v>
      </c>
      <c r="I18" s="2" t="s">
        <v>22</v>
      </c>
      <c r="K18" s="8">
        <f>0*$D$18/ 1000</f>
        <v>0</v>
      </c>
    </row>
    <row r="19" spans="1:11" x14ac:dyDescent="0.25">
      <c r="B19" s="4" t="s">
        <v>28</v>
      </c>
    </row>
    <row r="20" spans="1:11" x14ac:dyDescent="0.25">
      <c r="A20" s="3">
        <v>6</v>
      </c>
      <c r="B20" s="4">
        <v>3808003</v>
      </c>
      <c r="C20" s="1" t="s">
        <v>27</v>
      </c>
      <c r="D20" s="5">
        <v>3691.6</v>
      </c>
      <c r="I20" s="2" t="s">
        <v>22</v>
      </c>
      <c r="K20" s="8">
        <f>0*$D$20/ 1000</f>
        <v>0</v>
      </c>
    </row>
    <row r="21" spans="1:11" x14ac:dyDescent="0.25">
      <c r="B21" s="4" t="s">
        <v>29</v>
      </c>
    </row>
    <row r="22" spans="1:11" x14ac:dyDescent="0.25">
      <c r="A22" s="3">
        <v>7</v>
      </c>
      <c r="B22" s="4">
        <v>5887001</v>
      </c>
      <c r="C22" s="1" t="s">
        <v>30</v>
      </c>
      <c r="D22" s="5">
        <v>94.151527999999999</v>
      </c>
      <c r="I22" s="2" t="s">
        <v>22</v>
      </c>
      <c r="K22" s="8">
        <f>1*$D$22/ 1000</f>
        <v>9.4151527999999998E-2</v>
      </c>
    </row>
    <row r="23" spans="1:11" x14ac:dyDescent="0.25">
      <c r="B23" s="4" t="s">
        <v>31</v>
      </c>
    </row>
    <row r="24" spans="1:11" x14ac:dyDescent="0.25">
      <c r="A24" s="3">
        <v>8</v>
      </c>
      <c r="B24" s="4">
        <v>6002737</v>
      </c>
      <c r="C24" s="1" t="s">
        <v>32</v>
      </c>
      <c r="D24" s="5">
        <v>37.274999999999999</v>
      </c>
      <c r="I24" s="2" t="s">
        <v>22</v>
      </c>
      <c r="K24" s="8">
        <f>7*$D$24/ 1000</f>
        <v>0.26092500000000002</v>
      </c>
    </row>
    <row r="25" spans="1:11" x14ac:dyDescent="0.25">
      <c r="B25" s="4" t="s">
        <v>33</v>
      </c>
    </row>
    <row r="26" spans="1:11" x14ac:dyDescent="0.25">
      <c r="A26" s="3">
        <v>9</v>
      </c>
      <c r="B26" s="4">
        <v>6101468</v>
      </c>
      <c r="C26" s="1" t="s">
        <v>30</v>
      </c>
      <c r="D26" s="5">
        <v>93.968000000000004</v>
      </c>
      <c r="I26" s="2" t="s">
        <v>22</v>
      </c>
      <c r="K26" s="8">
        <f>1*$D$26/ 1000</f>
        <v>9.396800000000001E-2</v>
      </c>
    </row>
    <row r="27" spans="1:11" x14ac:dyDescent="0.25">
      <c r="B27" s="4" t="s">
        <v>34</v>
      </c>
    </row>
    <row r="28" spans="1:11" x14ac:dyDescent="0.25">
      <c r="A28" s="3">
        <v>10</v>
      </c>
      <c r="B28" s="4">
        <v>6202806</v>
      </c>
      <c r="C28" s="1" t="s">
        <v>21</v>
      </c>
      <c r="D28" s="5">
        <v>538.85</v>
      </c>
      <c r="I28" s="2" t="s">
        <v>22</v>
      </c>
      <c r="K28" s="8">
        <f>1000*$D$28/ 1000</f>
        <v>538.85</v>
      </c>
    </row>
    <row r="29" spans="1:11" x14ac:dyDescent="0.25">
      <c r="B29" s="4" t="s">
        <v>35</v>
      </c>
    </row>
    <row r="30" spans="1:11" x14ac:dyDescent="0.25">
      <c r="A30" s="3">
        <v>11</v>
      </c>
      <c r="B30" s="4">
        <v>6202818</v>
      </c>
      <c r="C30" s="1" t="s">
        <v>21</v>
      </c>
      <c r="D30" s="5">
        <v>1818.463</v>
      </c>
      <c r="I30" s="2" t="s">
        <v>22</v>
      </c>
      <c r="K30" s="8">
        <f>1000*$D$30/ 1000</f>
        <v>1818.463</v>
      </c>
    </row>
    <row r="31" spans="1:11" x14ac:dyDescent="0.25">
      <c r="B31" s="4" t="s">
        <v>36</v>
      </c>
    </row>
    <row r="32" spans="1:11" x14ac:dyDescent="0.25">
      <c r="A32" s="3">
        <v>12</v>
      </c>
      <c r="B32" s="4">
        <v>6702932</v>
      </c>
      <c r="C32" s="1" t="s">
        <v>32</v>
      </c>
      <c r="D32" s="5">
        <v>478.16</v>
      </c>
      <c r="I32" s="2" t="s">
        <v>22</v>
      </c>
      <c r="K32" s="8">
        <f>25*$D$32/ 1000</f>
        <v>11.954000000000001</v>
      </c>
    </row>
    <row r="33" spans="1:11" x14ac:dyDescent="0.25">
      <c r="B33" s="4" t="s">
        <v>37</v>
      </c>
    </row>
    <row r="34" spans="1:11" x14ac:dyDescent="0.25">
      <c r="A34" s="3">
        <v>13</v>
      </c>
      <c r="B34" s="4">
        <v>6702945</v>
      </c>
      <c r="C34" s="1" t="s">
        <v>27</v>
      </c>
      <c r="D34" s="5">
        <v>354.16</v>
      </c>
      <c r="I34" s="2" t="s">
        <v>22</v>
      </c>
      <c r="K34" s="8">
        <f>0*$D$34/ 1000</f>
        <v>0</v>
      </c>
    </row>
    <row r="35" spans="1:11" x14ac:dyDescent="0.25">
      <c r="B35" s="4" t="s">
        <v>38</v>
      </c>
    </row>
    <row r="36" spans="1:11" x14ac:dyDescent="0.25">
      <c r="A36" s="3">
        <v>14</v>
      </c>
      <c r="B36" s="4">
        <v>6712289</v>
      </c>
      <c r="C36" s="1" t="s">
        <v>32</v>
      </c>
      <c r="D36" s="5">
        <v>250</v>
      </c>
      <c r="I36" s="2" t="s">
        <v>22</v>
      </c>
      <c r="K36" s="8">
        <f>1*$D$36/ 1000</f>
        <v>0.25</v>
      </c>
    </row>
    <row r="37" spans="1:11" x14ac:dyDescent="0.25">
      <c r="B37" s="4" t="s">
        <v>39</v>
      </c>
    </row>
    <row r="38" spans="1:11" x14ac:dyDescent="0.25">
      <c r="A38" s="3">
        <v>15</v>
      </c>
      <c r="B38" s="4">
        <v>6714940</v>
      </c>
      <c r="C38" s="1" t="s">
        <v>32</v>
      </c>
      <c r="D38" s="5">
        <v>250</v>
      </c>
      <c r="I38" s="2" t="s">
        <v>22</v>
      </c>
      <c r="K38" s="8">
        <f>3*$D$38/ 1000</f>
        <v>0.75</v>
      </c>
    </row>
    <row r="39" spans="1:11" x14ac:dyDescent="0.25">
      <c r="B39" s="4" t="s">
        <v>40</v>
      </c>
    </row>
    <row r="40" spans="1:11" x14ac:dyDescent="0.25">
      <c r="A40" s="3">
        <v>16</v>
      </c>
      <c r="B40" s="4">
        <v>6717095</v>
      </c>
      <c r="C40" s="1" t="s">
        <v>27</v>
      </c>
      <c r="D40" s="5">
        <v>3356</v>
      </c>
      <c r="I40" s="2" t="s">
        <v>22</v>
      </c>
      <c r="K40" s="8">
        <f>0*$D$40/ 1000</f>
        <v>0</v>
      </c>
    </row>
    <row r="41" spans="1:11" x14ac:dyDescent="0.25">
      <c r="B41" s="4" t="s">
        <v>41</v>
      </c>
    </row>
    <row r="42" spans="1:11" x14ac:dyDescent="0.25">
      <c r="A42" s="3">
        <v>17</v>
      </c>
      <c r="B42" s="4">
        <v>6827395</v>
      </c>
      <c r="C42" s="1" t="s">
        <v>32</v>
      </c>
      <c r="D42" s="5">
        <v>8.5137020000000003</v>
      </c>
      <c r="I42" s="2" t="s">
        <v>22</v>
      </c>
      <c r="K42" s="8">
        <f>35*$D$42/ 1000</f>
        <v>0.29797957000000003</v>
      </c>
    </row>
    <row r="43" spans="1:11" x14ac:dyDescent="0.25">
      <c r="B43" s="4" t="s">
        <v>42</v>
      </c>
    </row>
    <row r="44" spans="1:11" x14ac:dyDescent="0.25">
      <c r="A44" s="3">
        <v>18</v>
      </c>
      <c r="B44" s="4">
        <v>7309637</v>
      </c>
      <c r="C44" s="1" t="s">
        <v>30</v>
      </c>
      <c r="D44" s="5">
        <v>146.54900000000001</v>
      </c>
      <c r="I44" s="2" t="s">
        <v>22</v>
      </c>
      <c r="K44" s="8">
        <f>1*$D$44/ 1000</f>
        <v>0.14654900000000001</v>
      </c>
    </row>
    <row r="45" spans="1:11" x14ac:dyDescent="0.25">
      <c r="B45" s="4" t="s">
        <v>43</v>
      </c>
    </row>
    <row r="46" spans="1:11" x14ac:dyDescent="0.25">
      <c r="A46" s="3">
        <v>19</v>
      </c>
      <c r="B46" s="4">
        <v>7345967</v>
      </c>
      <c r="C46" s="1" t="s">
        <v>30</v>
      </c>
      <c r="D46" s="5">
        <v>37.133000000000003</v>
      </c>
      <c r="I46" s="2" t="s">
        <v>22</v>
      </c>
      <c r="K46" s="8">
        <f>0*$D$46/ 1000</f>
        <v>0</v>
      </c>
    </row>
    <row r="47" spans="1:11" x14ac:dyDescent="0.25">
      <c r="B47" s="4" t="s">
        <v>44</v>
      </c>
    </row>
    <row r="48" spans="1:11" x14ac:dyDescent="0.25">
      <c r="A48" s="3">
        <v>20</v>
      </c>
      <c r="B48" s="4">
        <v>7361935</v>
      </c>
      <c r="C48" s="1" t="s">
        <v>27</v>
      </c>
      <c r="D48" s="5">
        <v>3624.48</v>
      </c>
      <c r="I48" s="2" t="s">
        <v>22</v>
      </c>
      <c r="K48" s="8">
        <f>0*$D$48/ 1000</f>
        <v>0</v>
      </c>
    </row>
    <row r="49" spans="1:11" x14ac:dyDescent="0.25">
      <c r="B49" s="4" t="s">
        <v>45</v>
      </c>
    </row>
    <row r="50" spans="1:11" x14ac:dyDescent="0.25">
      <c r="A50" s="3">
        <v>21</v>
      </c>
      <c r="B50" s="4">
        <v>8000277</v>
      </c>
      <c r="C50" s="1" t="s">
        <v>46</v>
      </c>
      <c r="D50" s="5">
        <v>0</v>
      </c>
      <c r="I50" s="2" t="s">
        <v>22</v>
      </c>
      <c r="K50" s="8">
        <f>0*$D$50/ 1000</f>
        <v>0</v>
      </c>
    </row>
    <row r="51" spans="1:11" ht="15.75" thickBot="1" x14ac:dyDescent="0.3">
      <c r="B51" s="4" t="s">
        <v>47</v>
      </c>
    </row>
    <row r="52" spans="1:11" x14ac:dyDescent="0.25">
      <c r="A52" s="28"/>
      <c r="B52" s="29"/>
      <c r="C52" s="30"/>
      <c r="D52" s="31"/>
      <c r="E52" s="32"/>
      <c r="F52" s="36" t="s">
        <v>48</v>
      </c>
      <c r="G52" s="33"/>
      <c r="H52" s="33">
        <f>$H$10+$H$12+$H$14+$H$16+$H$18+$H$20+$H$22+$H$24+$H$26+$H$28+$H$30+$H$32+$H$34+$H$36+$H$38+$H$40+$H$42+$H$44+$H$46+$H$48+$H$50</f>
        <v>0</v>
      </c>
      <c r="I52" s="34"/>
      <c r="J52" s="33"/>
      <c r="K52" s="35">
        <f>$K$10+$K$12+$K$14+$K$16+$K$18+$K$20+$K$22+$K$24+$K$26+$K$28+$K$30+$K$32+$K$34+$K$36+$K$38+$K$40+$K$42+$K$44+$K$46+$K$48+$K$50</f>
        <v>9380.853282697999</v>
      </c>
    </row>
    <row r="54" spans="1:11" x14ac:dyDescent="0.25">
      <c r="A54" s="37" t="s">
        <v>49</v>
      </c>
    </row>
  </sheetData>
  <mergeCells count="1">
    <mergeCell ref="A7:J7"/>
  </mergeCells>
  <printOptions horizontalCentered="1"/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O.02 </vt:lpstr>
      <vt:lpstr>'O.02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Bogdan</cp:lastModifiedBy>
  <dcterms:created xsi:type="dcterms:W3CDTF">2014-07-11T08:52:38Z</dcterms:created>
  <dcterms:modified xsi:type="dcterms:W3CDTF">2014-07-11T09:41:21Z</dcterms:modified>
</cp:coreProperties>
</file>